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5" windowWidth="14220" windowHeight="7050"/>
  </bookViews>
  <sheets>
    <sheet name="Instructions" sheetId="4" r:id="rId1"/>
    <sheet name="Actual_Invoice" sheetId="2" r:id="rId2"/>
    <sheet name="Summary" sheetId="3" r:id="rId3"/>
  </sheets>
  <calcPr calcId="125725"/>
</workbook>
</file>

<file path=xl/calcChain.xml><?xml version="1.0" encoding="utf-8"?>
<calcChain xmlns="http://schemas.openxmlformats.org/spreadsheetml/2006/main">
  <c r="H31" i="2"/>
  <c r="H29"/>
  <c r="H40"/>
  <c r="H41" s="1"/>
  <c r="H26"/>
  <c r="H25"/>
  <c r="H24"/>
  <c r="H23"/>
  <c r="H22"/>
  <c r="H21"/>
  <c r="H18"/>
  <c r="H17"/>
  <c r="H16"/>
  <c r="H15"/>
  <c r="H14"/>
  <c r="H13"/>
  <c r="H10"/>
  <c r="H9"/>
  <c r="H6"/>
  <c r="G9" i="3" s="1"/>
  <c r="G33" s="1"/>
  <c r="H32" i="2" l="1"/>
  <c r="H27"/>
  <c r="H19"/>
  <c r="H11"/>
  <c r="H42" l="1"/>
  <c r="H43" s="1"/>
  <c r="G17" i="3" s="1"/>
  <c r="H45" i="2" l="1"/>
  <c r="G19" i="3" s="1"/>
  <c r="G35" s="1"/>
  <c r="G37" s="1"/>
  <c r="G24"/>
  <c r="H44" i="2"/>
  <c r="H46" l="1"/>
  <c r="H47"/>
  <c r="G26" i="3"/>
  <c r="G28" s="1"/>
</calcChain>
</file>

<file path=xl/comments1.xml><?xml version="1.0" encoding="utf-8"?>
<comments xmlns="http://schemas.openxmlformats.org/spreadsheetml/2006/main">
  <authors>
    <author>A78853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Date entry:
Enter the date of the invoice here.</t>
        </r>
      </text>
    </comment>
    <comment ref="H6" authorId="0">
      <text>
        <r>
          <rPr>
            <b/>
            <sz val="8"/>
            <color indexed="81"/>
            <rFont val="Tahoma"/>
            <family val="2"/>
          </rPr>
          <t>Total Grant Amount:
The total grant amount if based on the number of reported employees.
Total Grant Amount Chart:
Employees             Max Grant Amount
11 - 49                           $2,900
50 - 199                         $5,200
200 or more                 $6,300</t>
        </r>
      </text>
    </comment>
    <comment ref="F7" authorId="0">
      <text>
        <r>
          <rPr>
            <b/>
            <sz val="8"/>
            <color indexed="81"/>
            <rFont val="Tahoma"/>
            <family val="2"/>
          </rPr>
          <t>Hourly rate:
The hourly rate cannot exceed $200/hour.</t>
        </r>
      </text>
    </comment>
  </commentList>
</comments>
</file>

<file path=xl/sharedStrings.xml><?xml version="1.0" encoding="utf-8"?>
<sst xmlns="http://schemas.openxmlformats.org/spreadsheetml/2006/main" count="117" uniqueCount="97">
  <si>
    <t>Date:</t>
  </si>
  <si>
    <t>(per policy)</t>
  </si>
  <si>
    <t>Development of policies and procedures</t>
  </si>
  <si>
    <t>Contact local provider(s) via phone</t>
  </si>
  <si>
    <t>Research local providers on internet</t>
  </si>
  <si>
    <t>Develop provider list for employer</t>
  </si>
  <si>
    <t>Training at work site for employees</t>
  </si>
  <si>
    <t>Training at work site for managers/supervisors</t>
  </si>
  <si>
    <t>Program education for specific work site</t>
  </si>
  <si>
    <t>Training at field office/location</t>
  </si>
  <si>
    <t xml:space="preserve">Program education for coordinator </t>
  </si>
  <si>
    <t>Cook</t>
  </si>
  <si>
    <t>Employer Contribution</t>
  </si>
  <si>
    <t>11 to 49 employees up to $2,900</t>
  </si>
  <si>
    <t>50 to 199 employees up to $5,200</t>
  </si>
  <si>
    <t>200 or more employees up to $6,300</t>
  </si>
  <si>
    <t>$</t>
  </si>
  <si>
    <t>Pre-approved grant amount</t>
  </si>
  <si>
    <t>Refer to chart below.</t>
  </si>
  <si>
    <t>C.  My contribution to my plan development (A - B)</t>
  </si>
  <si>
    <t>B.  Grant reimbursement</t>
  </si>
  <si>
    <t>A.  Development cost</t>
  </si>
  <si>
    <t>Corporate training/meeting</t>
  </si>
  <si>
    <t>List of job titles</t>
  </si>
  <si>
    <t>Dates of completion</t>
  </si>
  <si>
    <t>Description of task</t>
  </si>
  <si>
    <t>Employer meeting - revision/updates</t>
  </si>
  <si>
    <t>Meeting wirh local provider(s)</t>
  </si>
  <si>
    <t>Contact local provider(s) via email</t>
  </si>
  <si>
    <t>Total hours and total billed amount</t>
  </si>
  <si>
    <t xml:space="preserve">Documentation attached </t>
  </si>
  <si>
    <t>Implementation fund</t>
  </si>
  <si>
    <t>My grant</t>
  </si>
  <si>
    <t>My grant reimbursements</t>
  </si>
  <si>
    <t>My contributions</t>
  </si>
  <si>
    <t>Hours/task</t>
  </si>
  <si>
    <t>Number of employees:</t>
  </si>
  <si>
    <t>Policy number</t>
  </si>
  <si>
    <t>Number of employees</t>
  </si>
  <si>
    <t>My implementation fund</t>
  </si>
  <si>
    <t>Total number of job analyses</t>
  </si>
  <si>
    <t>Total grant amount:</t>
  </si>
  <si>
    <t xml:space="preserve">1 - Policies ajnd procedures </t>
  </si>
  <si>
    <t xml:space="preserve">2 - Community resource </t>
  </si>
  <si>
    <t xml:space="preserve">3 - Education and training </t>
  </si>
  <si>
    <t>4 - Claim Assistance</t>
  </si>
  <si>
    <t>5 - Program Improvement</t>
  </si>
  <si>
    <t>Assistance with first claim in TW plan</t>
  </si>
  <si>
    <t>Evaluation &amp; improvement to TW plan</t>
  </si>
  <si>
    <t xml:space="preserve">6 - Job analyses </t>
  </si>
  <si>
    <t>Total for development (Sections 1 - 5)</t>
  </si>
  <si>
    <t>Total for job analyses (Section 6)</t>
  </si>
  <si>
    <t>Employer contribution</t>
  </si>
  <si>
    <t>Hourly Rate</t>
  </si>
  <si>
    <t>Total cost of development</t>
  </si>
  <si>
    <t>75% BWC reimbursement</t>
  </si>
  <si>
    <t>A.  Grant amount</t>
  </si>
  <si>
    <t>C.  Total monies left in implementation fund (A - B)</t>
  </si>
  <si>
    <t>Opening the workbook</t>
  </si>
  <si>
    <r>
      <t xml:space="preserve">When opening the BWC Invoice, please be sure to click on the </t>
    </r>
    <r>
      <rPr>
        <sz val="11"/>
        <color rgb="FFFF0000"/>
        <rFont val="Calibri"/>
        <family val="2"/>
      </rPr>
      <t>1.</t>
    </r>
    <r>
      <rPr>
        <sz val="11"/>
        <rFont val="Calibri"/>
        <family val="2"/>
      </rPr>
      <t xml:space="preserve"> Options button and then </t>
    </r>
    <r>
      <rPr>
        <sz val="11"/>
        <color rgb="FFFF0000"/>
        <rFont val="Calibri"/>
        <family val="2"/>
      </rPr>
      <t>2.</t>
    </r>
    <r>
      <rPr>
        <sz val="11"/>
        <rFont val="Calibri"/>
        <family val="2"/>
      </rPr>
      <t xml:space="preserve"> Enable this content and </t>
    </r>
    <r>
      <rPr>
        <sz val="11"/>
        <color rgb="FFFF0000"/>
        <rFont val="Calibri"/>
        <family val="2"/>
      </rPr>
      <t>3</t>
    </r>
    <r>
      <rPr>
        <sz val="11"/>
        <rFont val="Calibri"/>
        <family val="2"/>
      </rPr>
      <t>. press the OK button.</t>
    </r>
  </si>
  <si>
    <t>Actual_Invoice worksheet</t>
  </si>
  <si>
    <t>Enterable fields are unlocked.</t>
  </si>
  <si>
    <t>Enter the date of the invoice in cell B6.</t>
  </si>
  <si>
    <t>Enter the number of employees in cell F6.  After entering the number of employees, the Total grant  amount will be shown in cell H6.</t>
  </si>
  <si>
    <r>
      <t xml:space="preserve">Complete </t>
    </r>
    <r>
      <rPr>
        <sz val="11"/>
        <color rgb="FFE36C0A"/>
        <rFont val="Calibri"/>
        <family val="2"/>
      </rPr>
      <t>section 1 – Policies and procedures</t>
    </r>
    <r>
      <rPr>
        <sz val="11"/>
        <rFont val="Calibri"/>
        <family val="2"/>
      </rPr>
      <t xml:space="preserve"> through </t>
    </r>
    <r>
      <rPr>
        <sz val="11"/>
        <color rgb="FFE36C0A"/>
        <rFont val="Calibri"/>
        <family val="2"/>
      </rPr>
      <t>section 6 – Job analyses</t>
    </r>
    <r>
      <rPr>
        <sz val="11"/>
        <rFont val="Calibri"/>
        <family val="2"/>
      </rPr>
      <t>.</t>
    </r>
  </si>
  <si>
    <t>Enter the policy number in cell C9 and the number of employees in cell D9.</t>
  </si>
  <si>
    <t>Enter the name of the documentation attached for each task itemized in the appropriate row of column G.</t>
  </si>
  <si>
    <t>Enter the number of job analyses for each job title in the appropriate row of column H in section 6.</t>
  </si>
  <si>
    <t>Totals for each section will automatically populate as information is provided.</t>
  </si>
  <si>
    <t>As each section is completed the total dollar amounts will begin to show in column H.  The totals section at the bottom of column H will indicate the following:</t>
  </si>
  <si>
    <t>Summary worksheet</t>
  </si>
  <si>
    <t>This section itemizes the total cost of development (total of development costs and job analyses).</t>
  </si>
  <si>
    <t>This section itemizes the amounts that lead up to the contribution amount of the employer.</t>
  </si>
  <si>
    <t>Section A is the total development cost (total of development costs and job analyses).</t>
  </si>
  <si>
    <t>This section itemizes the total amount that remains available to the employer for future development costs.</t>
  </si>
  <si>
    <t>Section A is the pre-approved grant amount determined by the number of employees listed by the employer.</t>
  </si>
  <si>
    <t>Section B shows the BWC reimbursement amount.  This amount will not exceed the pre-approved grant amount.</t>
  </si>
  <si>
    <t>Section C shows any monies left from the pre-approved grant amount less the amount reimbursed by BWC.</t>
  </si>
  <si>
    <t xml:space="preserve">                Enter the hourly rate for development in the appropriate row of column F.  </t>
  </si>
  <si>
    <t xml:space="preserve">                Enter the dates of completion of each task in the appropriate row of column A.</t>
  </si>
  <si>
    <t xml:space="preserve">Job analyses for each job title will need to be listed in the appropriate row of column B of section 6. </t>
  </si>
  <si>
    <t xml:space="preserve">The chart provided details the pre-approved grant amount based on the number of employees for the business.  </t>
  </si>
  <si>
    <t xml:space="preserve">     The amount shown represents the amount for the employer based on the number of employees listed on the Actual_Invoice worksheet.</t>
  </si>
  <si>
    <t>Enter the hours to develop each section in the appropriate row of column E.</t>
  </si>
  <si>
    <t>The max allowed for the hourly rate is $200/hour and this amount cannot be exceeded.</t>
  </si>
  <si>
    <t xml:space="preserve">                Total number of job analyses listed in rows 34 – 39 of column H;</t>
  </si>
  <si>
    <t>Total dollar amount of job analyses listed in rows 34 – 39 of column H.  This is based off of the hourly rates for each job analysis listed in rows 34 – 39 of column F;</t>
  </si>
  <si>
    <t xml:space="preserve">Enter the description of the task in the appropriate row of column B.  We have provided some for you in advance. </t>
  </si>
  <si>
    <t>Section C is the employer’s contribution toward the plan development costs. It represents the total development costs minus the amount reimbursed by BWC.</t>
  </si>
  <si>
    <t>Section B is the amount reimbursed by BWC. This will not exceed the pre-approved grant amount.</t>
  </si>
  <si>
    <t>It also shows the amount of reimbursement by BWC of allowable costs. BWC will reimburse 75 percent of the total development costs that do not exceed the pre-approved grant amount.</t>
  </si>
  <si>
    <t>The provided summary worksheet shows pertinent information based on entries made on the Actual_Invoice worksheet.</t>
  </si>
  <si>
    <t>Implementation fund - Any monies left over from the total grant amount and the 75 percent BWC reimbursement.</t>
  </si>
  <si>
    <t>Employer contribution -  The difference between the75 percent BWC reimbursement and total cost of development;</t>
  </si>
  <si>
    <t xml:space="preserve">               75 percent BWC reimbursement - 75 percent of the allowable total cost of development;</t>
  </si>
  <si>
    <t xml:space="preserve">                Total cost of development - The sum of total job analyses cost plus the total for development;</t>
  </si>
  <si>
    <t xml:space="preserve">                Total for development - The total costs of sections 1 – 5.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</si>
</sst>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&quot;$&quot;#,##0.00;[Red]&quot;$&quot;#,##0.00"/>
    <numFmt numFmtId="165" formatCode="#,##0;[Red]#,##0"/>
    <numFmt numFmtId="166" formatCode="0.0"/>
    <numFmt numFmtId="167" formatCode="mm/dd/yy;@"/>
  </numFmts>
  <fonts count="2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8"/>
      <name val="Tahoma"/>
      <family val="2"/>
    </font>
    <font>
      <b/>
      <sz val="7"/>
      <name val="Tahoma"/>
      <family val="2"/>
    </font>
    <font>
      <b/>
      <sz val="5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mbria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E36C0A"/>
      <name val="Calibri"/>
      <family val="2"/>
    </font>
    <font>
      <b/>
      <sz val="11"/>
      <name val="Calibri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95">
    <xf numFmtId="0" fontId="0" fillId="0" borderId="0" xfId="0"/>
    <xf numFmtId="167" fontId="0" fillId="2" borderId="5" xfId="0" applyNumberForma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5" xfId="0" applyNumberForma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164" fontId="0" fillId="2" borderId="6" xfId="0" applyNumberFormat="1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1" fillId="4" borderId="5" xfId="0" applyFont="1" applyFill="1" applyBorder="1" applyAlignment="1" applyProtection="1">
      <protection hidden="1"/>
    </xf>
    <xf numFmtId="0" fontId="0" fillId="4" borderId="5" xfId="0" applyNumberFormat="1" applyFill="1" applyBorder="1" applyProtection="1">
      <protection hidden="1"/>
    </xf>
    <xf numFmtId="164" fontId="0" fillId="4" borderId="9" xfId="0" applyNumberFormat="1" applyFill="1" applyBorder="1" applyProtection="1">
      <protection hidden="1"/>
    </xf>
    <xf numFmtId="164" fontId="0" fillId="4" borderId="7" xfId="0" applyNumberFormat="1" applyFill="1" applyBorder="1" applyProtection="1">
      <protection hidden="1"/>
    </xf>
    <xf numFmtId="164" fontId="0" fillId="4" borderId="10" xfId="0" applyNumberFormat="1" applyFill="1" applyBorder="1" applyProtection="1">
      <protection hidden="1"/>
    </xf>
    <xf numFmtId="1" fontId="0" fillId="4" borderId="7" xfId="0" applyNumberFormat="1" applyFill="1" applyBorder="1" applyProtection="1">
      <protection hidden="1"/>
    </xf>
    <xf numFmtId="164" fontId="5" fillId="2" borderId="11" xfId="0" applyNumberFormat="1" applyFont="1" applyFill="1" applyBorder="1" applyProtection="1">
      <protection hidden="1"/>
    </xf>
    <xf numFmtId="165" fontId="5" fillId="2" borderId="12" xfId="0" applyNumberFormat="1" applyFont="1" applyFill="1" applyBorder="1" applyProtection="1">
      <protection hidden="1"/>
    </xf>
    <xf numFmtId="164" fontId="5" fillId="2" borderId="13" xfId="0" applyNumberFormat="1" applyFont="1" applyFill="1" applyBorder="1" applyProtection="1">
      <protection hidden="1"/>
    </xf>
    <xf numFmtId="164" fontId="5" fillId="2" borderId="15" xfId="0" applyNumberFormat="1" applyFont="1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14" fillId="2" borderId="26" xfId="0" applyFont="1" applyFill="1" applyBorder="1" applyAlignment="1" applyProtection="1">
      <alignment horizontal="right" readingOrder="1"/>
      <protection hidden="1"/>
    </xf>
    <xf numFmtId="167" fontId="0" fillId="2" borderId="17" xfId="0" applyNumberFormat="1" applyFill="1" applyBorder="1" applyProtection="1"/>
    <xf numFmtId="0" fontId="0" fillId="2" borderId="24" xfId="0" applyFill="1" applyBorder="1" applyAlignment="1" applyProtection="1"/>
    <xf numFmtId="0" fontId="0" fillId="2" borderId="24" xfId="0" applyFill="1" applyBorder="1" applyProtection="1"/>
    <xf numFmtId="0" fontId="0" fillId="2" borderId="24" xfId="0" applyNumberFormat="1" applyFill="1" applyBorder="1" applyProtection="1"/>
    <xf numFmtId="164" fontId="0" fillId="2" borderId="24" xfId="0" applyNumberFormat="1" applyFill="1" applyBorder="1" applyProtection="1"/>
    <xf numFmtId="0" fontId="0" fillId="0" borderId="0" xfId="0" applyProtection="1"/>
    <xf numFmtId="0" fontId="6" fillId="2" borderId="0" xfId="0" applyFont="1" applyFill="1" applyBorder="1" applyAlignment="1" applyProtection="1">
      <alignment vertical="top" wrapText="1"/>
      <protection hidden="1"/>
    </xf>
    <xf numFmtId="0" fontId="7" fillId="2" borderId="0" xfId="0" applyFont="1" applyFill="1" applyBorder="1" applyAlignment="1" applyProtection="1">
      <alignment vertical="top" wrapText="1"/>
      <protection hidden="1"/>
    </xf>
    <xf numFmtId="0" fontId="7" fillId="2" borderId="0" xfId="0" applyFont="1" applyFill="1" applyBorder="1" applyAlignment="1" applyProtection="1">
      <alignment horizontal="right" vertical="top" wrapText="1"/>
      <protection hidden="1"/>
    </xf>
    <xf numFmtId="0" fontId="7" fillId="2" borderId="0" xfId="0" applyFont="1" applyFill="1" applyBorder="1" applyAlignment="1" applyProtection="1">
      <alignment horizontal="center" vertical="top" wrapText="1"/>
      <protection hidden="1"/>
    </xf>
    <xf numFmtId="0" fontId="9" fillId="2" borderId="0" xfId="0" applyFont="1" applyFill="1" applyBorder="1" applyAlignment="1" applyProtection="1">
      <alignment vertical="top" wrapText="1"/>
      <protection hidden="1"/>
    </xf>
    <xf numFmtId="0" fontId="9" fillId="2" borderId="0" xfId="0" applyFont="1" applyFill="1" applyBorder="1" applyAlignment="1" applyProtection="1">
      <alignment horizontal="right" vertical="top" wrapText="1"/>
      <protection hidden="1"/>
    </xf>
    <xf numFmtId="0" fontId="9" fillId="2" borderId="0" xfId="0" applyFont="1" applyFill="1" applyBorder="1" applyAlignment="1" applyProtection="1">
      <alignment horizontal="center" vertical="top" wrapText="1"/>
      <protection hidden="1"/>
    </xf>
    <xf numFmtId="0" fontId="8" fillId="2" borderId="4" xfId="0" applyFont="1" applyFill="1" applyBorder="1" applyAlignment="1" applyProtection="1">
      <alignment vertical="top" wrapText="1"/>
      <protection hidden="1"/>
    </xf>
    <xf numFmtId="0" fontId="6" fillId="2" borderId="3" xfId="0" applyFont="1" applyFill="1" applyBorder="1" applyAlignment="1" applyProtection="1">
      <alignment vertical="top" wrapText="1"/>
      <protection hidden="1"/>
    </xf>
    <xf numFmtId="0" fontId="10" fillId="2" borderId="3" xfId="0" applyFont="1" applyFill="1" applyBorder="1" applyAlignment="1" applyProtection="1">
      <alignment vertical="top" wrapText="1"/>
      <protection hidden="1"/>
    </xf>
    <xf numFmtId="0" fontId="10" fillId="2" borderId="3" xfId="0" applyFont="1" applyFill="1" applyBorder="1" applyAlignment="1" applyProtection="1">
      <alignment horizontal="right" vertical="top" wrapText="1"/>
      <protection hidden="1"/>
    </xf>
    <xf numFmtId="0" fontId="10" fillId="2" borderId="0" xfId="0" applyFont="1" applyFill="1" applyBorder="1" applyAlignment="1" applyProtection="1">
      <alignment horizontal="center" vertical="top" wrapText="1"/>
      <protection hidden="1"/>
    </xf>
    <xf numFmtId="0" fontId="11" fillId="2" borderId="0" xfId="0" applyFont="1" applyFill="1" applyBorder="1" applyAlignment="1" applyProtection="1">
      <alignment horizontal="center" vertical="top" wrapText="1"/>
      <protection hidden="1"/>
    </xf>
    <xf numFmtId="164" fontId="0" fillId="2" borderId="7" xfId="0" applyNumberFormat="1" applyFill="1" applyBorder="1" applyProtection="1"/>
    <xf numFmtId="167" fontId="3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protection hidden="1"/>
    </xf>
    <xf numFmtId="1" fontId="0" fillId="4" borderId="1" xfId="0" applyNumberFormat="1" applyFill="1" applyBorder="1" applyAlignment="1" applyProtection="1">
      <alignment horizontal="center"/>
      <protection hidden="1"/>
    </xf>
    <xf numFmtId="0" fontId="0" fillId="4" borderId="1" xfId="0" applyNumberFormat="1" applyFill="1" applyBorder="1" applyAlignment="1" applyProtection="1">
      <alignment horizontal="right"/>
      <protection hidden="1"/>
    </xf>
    <xf numFmtId="164" fontId="0" fillId="4" borderId="1" xfId="0" applyNumberFormat="1" applyFill="1" applyBorder="1" applyProtection="1">
      <protection hidden="1"/>
    </xf>
    <xf numFmtId="167" fontId="3" fillId="2" borderId="4" xfId="0" applyNumberFormat="1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protection hidden="1"/>
    </xf>
    <xf numFmtId="1" fontId="0" fillId="4" borderId="4" xfId="0" applyNumberFormat="1" applyFill="1" applyBorder="1" applyAlignment="1" applyProtection="1">
      <alignment horizontal="center"/>
      <protection hidden="1"/>
    </xf>
    <xf numFmtId="0" fontId="0" fillId="4" borderId="4" xfId="0" applyNumberFormat="1" applyFill="1" applyBorder="1" applyAlignment="1" applyProtection="1">
      <alignment horizontal="right"/>
      <protection hidden="1"/>
    </xf>
    <xf numFmtId="164" fontId="0" fillId="4" borderId="5" xfId="0" applyNumberFormat="1" applyFill="1" applyBorder="1" applyProtection="1">
      <protection hidden="1"/>
    </xf>
    <xf numFmtId="167" fontId="0" fillId="3" borderId="1" xfId="0" applyNumberForma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protection hidden="1"/>
    </xf>
    <xf numFmtId="1" fontId="0" fillId="3" borderId="1" xfId="0" applyNumberFormat="1" applyFill="1" applyBorder="1" applyAlignment="1" applyProtection="1">
      <alignment horizontal="center"/>
      <protection hidden="1"/>
    </xf>
    <xf numFmtId="0" fontId="0" fillId="3" borderId="1" xfId="0" applyNumberFormat="1" applyFill="1" applyBorder="1" applyProtection="1">
      <protection hidden="1"/>
    </xf>
    <xf numFmtId="164" fontId="0" fillId="3" borderId="1" xfId="0" applyNumberFormat="1" applyFill="1" applyBorder="1" applyProtection="1">
      <protection hidden="1"/>
    </xf>
    <xf numFmtId="0" fontId="1" fillId="2" borderId="5" xfId="0" applyFont="1" applyFill="1" applyBorder="1" applyAlignment="1" applyProtection="1">
      <protection hidden="1"/>
    </xf>
    <xf numFmtId="1" fontId="0" fillId="4" borderId="8" xfId="0" applyNumberFormat="1" applyFill="1" applyBorder="1" applyAlignment="1" applyProtection="1">
      <alignment horizontal="center"/>
      <protection hidden="1"/>
    </xf>
    <xf numFmtId="0" fontId="0" fillId="4" borderId="4" xfId="0" applyNumberFormat="1" applyFill="1" applyBorder="1" applyProtection="1">
      <protection hidden="1"/>
    </xf>
    <xf numFmtId="164" fontId="0" fillId="4" borderId="4" xfId="0" applyNumberFormat="1" applyFill="1" applyBorder="1" applyProtection="1">
      <protection hidden="1"/>
    </xf>
    <xf numFmtId="167" fontId="3" fillId="4" borderId="17" xfId="0" applyNumberFormat="1" applyFont="1" applyFill="1" applyBorder="1" applyProtection="1">
      <protection hidden="1"/>
    </xf>
    <xf numFmtId="0" fontId="0" fillId="4" borderId="0" xfId="0" applyFill="1" applyBorder="1" applyAlignment="1" applyProtection="1">
      <protection hidden="1"/>
    </xf>
    <xf numFmtId="0" fontId="0" fillId="4" borderId="0" xfId="0" applyFill="1" applyBorder="1" applyProtection="1">
      <protection hidden="1"/>
    </xf>
    <xf numFmtId="0" fontId="0" fillId="4" borderId="0" xfId="0" applyNumberFormat="1" applyFill="1" applyBorder="1" applyProtection="1">
      <protection hidden="1"/>
    </xf>
    <xf numFmtId="166" fontId="0" fillId="4" borderId="0" xfId="0" applyNumberFormat="1" applyFill="1" applyBorder="1" applyProtection="1">
      <protection hidden="1"/>
    </xf>
    <xf numFmtId="167" fontId="3" fillId="4" borderId="4" xfId="0" applyNumberFormat="1" applyFont="1" applyFill="1" applyBorder="1" applyProtection="1">
      <protection hidden="1"/>
    </xf>
    <xf numFmtId="0" fontId="0" fillId="4" borderId="3" xfId="0" applyFill="1" applyBorder="1" applyAlignment="1" applyProtection="1">
      <protection hidden="1"/>
    </xf>
    <xf numFmtId="0" fontId="2" fillId="4" borderId="3" xfId="0" applyFont="1" applyFill="1" applyBorder="1" applyProtection="1">
      <protection hidden="1"/>
    </xf>
    <xf numFmtId="0" fontId="0" fillId="4" borderId="3" xfId="0" applyNumberFormat="1" applyFill="1" applyBorder="1" applyProtection="1">
      <protection hidden="1"/>
    </xf>
    <xf numFmtId="166" fontId="0" fillId="4" borderId="3" xfId="0" applyNumberFormat="1" applyFill="1" applyBorder="1" applyProtection="1">
      <protection hidden="1"/>
    </xf>
    <xf numFmtId="167" fontId="0" fillId="2" borderId="2" xfId="0" applyNumberFormat="1" applyFill="1" applyBorder="1" applyAlignment="1" applyProtection="1">
      <alignment readingOrder="1"/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applyFill="1" applyBorder="1" applyAlignment="1" applyProtection="1">
      <alignment readingOrder="1"/>
      <protection hidden="1"/>
    </xf>
    <xf numFmtId="167" fontId="0" fillId="2" borderId="4" xfId="0" applyNumberFormat="1" applyFill="1" applyBorder="1" applyAlignment="1" applyProtection="1">
      <alignment readingOrder="1"/>
      <protection hidden="1"/>
    </xf>
    <xf numFmtId="0" fontId="0" fillId="2" borderId="3" xfId="0" applyFill="1" applyBorder="1" applyAlignment="1" applyProtection="1">
      <protection hidden="1"/>
    </xf>
    <xf numFmtId="0" fontId="0" fillId="2" borderId="3" xfId="0" applyFill="1" applyBorder="1" applyAlignment="1" applyProtection="1">
      <alignment readingOrder="1"/>
      <protection hidden="1"/>
    </xf>
    <xf numFmtId="167" fontId="0" fillId="0" borderId="0" xfId="0" applyNumberFormat="1" applyProtection="1"/>
    <xf numFmtId="0" fontId="0" fillId="0" borderId="0" xfId="0" applyAlignment="1" applyProtection="1"/>
    <xf numFmtId="0" fontId="0" fillId="0" borderId="0" xfId="0" applyNumberFormat="1" applyProtection="1"/>
    <xf numFmtId="164" fontId="0" fillId="0" borderId="0" xfId="0" applyNumberFormat="1" applyProtection="1"/>
    <xf numFmtId="167" fontId="4" fillId="0" borderId="5" xfId="0" applyNumberFormat="1" applyFont="1" applyBorder="1" applyAlignment="1" applyProtection="1">
      <alignment horizontal="center"/>
      <protection locked="0" hidden="1"/>
    </xf>
    <xf numFmtId="0" fontId="4" fillId="0" borderId="16" xfId="0" applyFont="1" applyBorder="1" applyAlignment="1" applyProtection="1">
      <protection locked="0" hidden="1"/>
    </xf>
    <xf numFmtId="1" fontId="5" fillId="0" borderId="16" xfId="0" applyNumberFormat="1" applyFont="1" applyBorder="1" applyAlignment="1" applyProtection="1">
      <alignment horizontal="center"/>
      <protection locked="0" hidden="1"/>
    </xf>
    <xf numFmtId="1" fontId="5" fillId="0" borderId="5" xfId="0" applyNumberFormat="1" applyFont="1" applyBorder="1" applyAlignment="1" applyProtection="1">
      <alignment horizontal="center"/>
      <protection locked="0" hidden="1"/>
    </xf>
    <xf numFmtId="0" fontId="5" fillId="0" borderId="5" xfId="0" applyNumberFormat="1" applyFont="1" applyBorder="1" applyAlignment="1" applyProtection="1">
      <alignment horizontal="right"/>
      <protection locked="0" hidden="1"/>
    </xf>
    <xf numFmtId="164" fontId="5" fillId="0" borderId="8" xfId="0" applyNumberFormat="1" applyFont="1" applyBorder="1" applyProtection="1">
      <protection locked="0" hidden="1"/>
    </xf>
    <xf numFmtId="0" fontId="0" fillId="0" borderId="2" xfId="0" applyFill="1" applyBorder="1" applyAlignment="1" applyProtection="1">
      <alignment horizontal="center"/>
      <protection locked="0" hidden="1"/>
    </xf>
    <xf numFmtId="164" fontId="5" fillId="0" borderId="16" xfId="0" applyNumberFormat="1" applyFont="1" applyBorder="1" applyProtection="1">
      <protection locked="0" hidden="1"/>
    </xf>
    <xf numFmtId="0" fontId="0" fillId="0" borderId="17" xfId="0" applyFill="1" applyBorder="1" applyAlignment="1" applyProtection="1">
      <alignment horizontal="center"/>
      <protection locked="0" hidden="1"/>
    </xf>
    <xf numFmtId="167" fontId="4" fillId="0" borderId="2" xfId="0" applyNumberFormat="1" applyFont="1" applyBorder="1" applyAlignment="1" applyProtection="1">
      <alignment horizontal="center"/>
      <protection locked="0" hidden="1"/>
    </xf>
    <xf numFmtId="0" fontId="4" fillId="0" borderId="2" xfId="0" applyFont="1" applyBorder="1" applyAlignment="1" applyProtection="1">
      <protection locked="0" hidden="1"/>
    </xf>
    <xf numFmtId="1" fontId="5" fillId="0" borderId="2" xfId="0" applyNumberFormat="1" applyFont="1" applyBorder="1" applyAlignment="1" applyProtection="1">
      <alignment horizontal="center"/>
      <protection locked="0" hidden="1"/>
    </xf>
    <xf numFmtId="0" fontId="5" fillId="0" borderId="2" xfId="0" applyNumberFormat="1" applyFont="1" applyBorder="1" applyAlignment="1" applyProtection="1">
      <alignment horizontal="right"/>
      <protection locked="0" hidden="1"/>
    </xf>
    <xf numFmtId="0" fontId="4" fillId="0" borderId="5" xfId="0" applyFont="1" applyBorder="1" applyAlignment="1" applyProtection="1">
      <protection locked="0" hidden="1"/>
    </xf>
    <xf numFmtId="0" fontId="4" fillId="0" borderId="17" xfId="0" applyFont="1" applyBorder="1" applyAlignment="1" applyProtection="1">
      <protection locked="0" hidden="1"/>
    </xf>
    <xf numFmtId="164" fontId="5" fillId="0" borderId="5" xfId="0" applyNumberFormat="1" applyFont="1" applyBorder="1" applyProtection="1">
      <protection locked="0" hidden="1"/>
    </xf>
    <xf numFmtId="167" fontId="4" fillId="0" borderId="17" xfId="0" applyNumberFormat="1" applyFont="1" applyBorder="1" applyAlignment="1" applyProtection="1">
      <alignment horizontal="center"/>
      <protection locked="0" hidden="1"/>
    </xf>
    <xf numFmtId="1" fontId="5" fillId="0" borderId="25" xfId="0" applyNumberFormat="1" applyFont="1" applyBorder="1" applyAlignment="1" applyProtection="1">
      <alignment horizontal="center"/>
      <protection locked="0" hidden="1"/>
    </xf>
    <xf numFmtId="0" fontId="5" fillId="0" borderId="17" xfId="0" applyNumberFormat="1" applyFont="1" applyBorder="1" applyAlignment="1" applyProtection="1">
      <alignment horizontal="right"/>
      <protection locked="0" hidden="1"/>
    </xf>
    <xf numFmtId="164" fontId="5" fillId="0" borderId="17" xfId="0" applyNumberFormat="1" applyFont="1" applyBorder="1" applyProtection="1">
      <protection locked="0" hidden="1"/>
    </xf>
    <xf numFmtId="0" fontId="4" fillId="0" borderId="16" xfId="0" applyFont="1" applyFill="1" applyBorder="1" applyAlignment="1" applyProtection="1">
      <protection locked="0" hidden="1"/>
    </xf>
    <xf numFmtId="1" fontId="0" fillId="0" borderId="7" xfId="0" applyNumberFormat="1" applyFill="1" applyBorder="1" applyProtection="1">
      <protection locked="0" hidden="1"/>
    </xf>
    <xf numFmtId="0" fontId="14" fillId="0" borderId="0" xfId="0" applyFont="1" applyProtection="1"/>
    <xf numFmtId="0" fontId="0" fillId="0" borderId="3" xfId="0" applyBorder="1"/>
    <xf numFmtId="0" fontId="0" fillId="0" borderId="19" xfId="0" applyBorder="1"/>
    <xf numFmtId="0" fontId="0" fillId="0" borderId="14" xfId="0" applyBorder="1"/>
    <xf numFmtId="0" fontId="0" fillId="5" borderId="24" xfId="0" applyFill="1" applyBorder="1"/>
    <xf numFmtId="0" fontId="0" fillId="5" borderId="6" xfId="0" applyFill="1" applyBorder="1"/>
    <xf numFmtId="0" fontId="0" fillId="0" borderId="2" xfId="0" applyBorder="1"/>
    <xf numFmtId="0" fontId="14" fillId="0" borderId="2" xfId="0" applyFont="1" applyBorder="1"/>
    <xf numFmtId="0" fontId="14" fillId="0" borderId="0" xfId="0" applyFont="1" applyAlignment="1">
      <alignment horizontal="right"/>
    </xf>
    <xf numFmtId="0" fontId="14" fillId="5" borderId="18" xfId="0" applyFont="1" applyFill="1" applyBorder="1"/>
    <xf numFmtId="0" fontId="14" fillId="5" borderId="27" xfId="0" applyFont="1" applyFill="1" applyBorder="1"/>
    <xf numFmtId="0" fontId="0" fillId="0" borderId="6" xfId="0" applyBorder="1"/>
    <xf numFmtId="0" fontId="0" fillId="0" borderId="4" xfId="0" applyBorder="1"/>
    <xf numFmtId="0" fontId="0" fillId="0" borderId="17" xfId="0" applyBorder="1"/>
    <xf numFmtId="0" fontId="2" fillId="5" borderId="17" xfId="0" applyFont="1" applyFill="1" applyBorder="1"/>
    <xf numFmtId="0" fontId="2" fillId="5" borderId="5" xfId="0" applyFont="1" applyFill="1" applyBorder="1"/>
    <xf numFmtId="0" fontId="4" fillId="0" borderId="25" xfId="0" applyFont="1" applyBorder="1" applyAlignment="1" applyProtection="1">
      <protection locked="0" hidden="1"/>
    </xf>
    <xf numFmtId="1" fontId="12" fillId="0" borderId="17" xfId="0" applyNumberFormat="1" applyFont="1" applyBorder="1" applyAlignment="1" applyProtection="1">
      <alignment horizontal="center"/>
      <protection locked="0" hidden="1"/>
    </xf>
    <xf numFmtId="164" fontId="5" fillId="0" borderId="25" xfId="0" applyNumberFormat="1" applyFont="1" applyBorder="1" applyProtection="1">
      <protection locked="0" hidden="1"/>
    </xf>
    <xf numFmtId="0" fontId="0" fillId="0" borderId="32" xfId="0" applyFill="1" applyBorder="1" applyAlignment="1" applyProtection="1">
      <alignment horizontal="center"/>
      <protection locked="0" hidden="1"/>
    </xf>
    <xf numFmtId="0" fontId="0" fillId="0" borderId="33" xfId="0" applyFill="1" applyBorder="1" applyAlignment="1" applyProtection="1">
      <alignment horizontal="center"/>
      <protection locked="0" hidden="1"/>
    </xf>
    <xf numFmtId="0" fontId="0" fillId="0" borderId="0" xfId="0" applyBorder="1" applyProtection="1"/>
    <xf numFmtId="0" fontId="0" fillId="0" borderId="16" xfId="0" applyBorder="1" applyAlignment="1" applyProtection="1">
      <alignment horizontal="left"/>
      <protection hidden="1"/>
    </xf>
    <xf numFmtId="0" fontId="0" fillId="2" borderId="4" xfId="0" applyFill="1" applyBorder="1" applyAlignment="1" applyProtection="1">
      <protection hidden="1"/>
    </xf>
    <xf numFmtId="1" fontId="0" fillId="0" borderId="16" xfId="0" applyNumberFormat="1" applyBorder="1" applyAlignment="1" applyProtection="1">
      <alignment horizontal="center"/>
      <protection locked="0" hidden="1"/>
    </xf>
    <xf numFmtId="167" fontId="0" fillId="0" borderId="5" xfId="0" applyNumberFormat="1" applyBorder="1" applyAlignment="1" applyProtection="1">
      <alignment horizontal="left"/>
      <protection hidden="1"/>
    </xf>
    <xf numFmtId="0" fontId="1" fillId="2" borderId="15" xfId="0" applyFont="1" applyFill="1" applyBorder="1" applyProtection="1">
      <protection hidden="1"/>
    </xf>
    <xf numFmtId="0" fontId="1" fillId="2" borderId="34" xfId="0" applyFont="1" applyFill="1" applyBorder="1" applyProtection="1">
      <protection hidden="1"/>
    </xf>
    <xf numFmtId="164" fontId="0" fillId="4" borderId="4" xfId="0" applyNumberFormat="1" applyFill="1" applyBorder="1" applyProtection="1">
      <protection locked="0" hidden="1"/>
    </xf>
    <xf numFmtId="0" fontId="0" fillId="2" borderId="4" xfId="0" applyFill="1" applyBorder="1" applyProtection="1">
      <protection hidden="1"/>
    </xf>
    <xf numFmtId="164" fontId="0" fillId="0" borderId="16" xfId="0" applyNumberFormat="1" applyBorder="1" applyAlignment="1" applyProtection="1">
      <alignment horizontal="right"/>
      <protection hidden="1"/>
    </xf>
    <xf numFmtId="43" fontId="0" fillId="0" borderId="0" xfId="1" applyFont="1" applyBorder="1" applyAlignment="1">
      <alignment horizontal="center"/>
    </xf>
    <xf numFmtId="167" fontId="0" fillId="0" borderId="0" xfId="0" applyNumberFormat="1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NumberFormat="1" applyBorder="1" applyAlignment="1" applyProtection="1">
      <alignment horizontal="left"/>
      <protection hidden="1"/>
    </xf>
    <xf numFmtId="164" fontId="0" fillId="0" borderId="0" xfId="0" applyNumberFormat="1" applyBorder="1" applyAlignment="1" applyProtection="1">
      <alignment horizontal="left"/>
      <protection hidden="1"/>
    </xf>
    <xf numFmtId="0" fontId="0" fillId="0" borderId="3" xfId="0" applyBorder="1" applyProtection="1"/>
    <xf numFmtId="164" fontId="0" fillId="0" borderId="3" xfId="0" applyNumberFormat="1" applyBorder="1" applyAlignment="1" applyProtection="1">
      <alignment horizontal="right"/>
    </xf>
    <xf numFmtId="0" fontId="0" fillId="2" borderId="20" xfId="0" applyFill="1" applyBorder="1" applyAlignment="1" applyProtection="1">
      <alignment horizontal="right"/>
      <protection hidden="1"/>
    </xf>
    <xf numFmtId="167" fontId="3" fillId="2" borderId="5" xfId="0" applyNumberFormat="1" applyFont="1" applyFill="1" applyBorder="1" applyAlignment="1" applyProtection="1">
      <alignment horizontal="center"/>
      <protection hidden="1"/>
    </xf>
    <xf numFmtId="1" fontId="5" fillId="0" borderId="17" xfId="0" applyNumberFormat="1" applyFont="1" applyBorder="1" applyAlignment="1" applyProtection="1">
      <alignment horizontal="center"/>
      <protection locked="0" hidden="1"/>
    </xf>
    <xf numFmtId="167" fontId="3" fillId="2" borderId="16" xfId="0" applyNumberFormat="1" applyFont="1" applyFill="1" applyBorder="1" applyAlignment="1" applyProtection="1">
      <alignment horizontal="center"/>
      <protection hidden="1"/>
    </xf>
    <xf numFmtId="0" fontId="5" fillId="0" borderId="16" xfId="0" applyNumberFormat="1" applyFont="1" applyBorder="1" applyAlignment="1" applyProtection="1">
      <alignment horizontal="right"/>
      <protection locked="0" hidden="1"/>
    </xf>
    <xf numFmtId="167" fontId="4" fillId="0" borderId="16" xfId="0" applyNumberFormat="1" applyFont="1" applyBorder="1" applyAlignment="1" applyProtection="1">
      <alignment horizontal="center"/>
      <protection locked="0" hidden="1"/>
    </xf>
    <xf numFmtId="164" fontId="0" fillId="2" borderId="29" xfId="0" applyNumberFormat="1" applyFill="1" applyBorder="1" applyProtection="1"/>
    <xf numFmtId="164" fontId="0" fillId="2" borderId="35" xfId="0" applyNumberFormat="1" applyFill="1" applyBorder="1" applyProtection="1"/>
    <xf numFmtId="164" fontId="0" fillId="2" borderId="27" xfId="0" applyNumberFormat="1" applyFill="1" applyBorder="1" applyProtection="1"/>
    <xf numFmtId="0" fontId="0" fillId="0" borderId="32" xfId="0" applyBorder="1" applyProtection="1"/>
    <xf numFmtId="0" fontId="14" fillId="2" borderId="22" xfId="0" applyFont="1" applyFill="1" applyBorder="1" applyAlignment="1" applyProtection="1">
      <alignment horizontal="right"/>
      <protection hidden="1"/>
    </xf>
    <xf numFmtId="0" fontId="0" fillId="2" borderId="36" xfId="0" applyFill="1" applyBorder="1" applyProtection="1">
      <protection hidden="1"/>
    </xf>
    <xf numFmtId="164" fontId="2" fillId="2" borderId="18" xfId="0" applyNumberFormat="1" applyFont="1" applyFill="1" applyBorder="1" applyProtection="1"/>
    <xf numFmtId="164" fontId="14" fillId="2" borderId="27" xfId="0" applyNumberFormat="1" applyFont="1" applyFill="1" applyBorder="1" applyProtection="1"/>
    <xf numFmtId="164" fontId="14" fillId="2" borderId="5" xfId="0" applyNumberFormat="1" applyFont="1" applyFill="1" applyBorder="1" applyProtection="1">
      <protection hidden="1"/>
    </xf>
    <xf numFmtId="0" fontId="0" fillId="6" borderId="0" xfId="0" applyFill="1"/>
    <xf numFmtId="0" fontId="17" fillId="6" borderId="0" xfId="0" applyFont="1" applyFill="1"/>
    <xf numFmtId="0" fontId="21" fillId="6" borderId="0" xfId="0" applyFont="1" applyFill="1"/>
    <xf numFmtId="0" fontId="17" fillId="6" borderId="0" xfId="0" applyFont="1" applyFill="1" applyAlignment="1">
      <alignment horizontal="left" indent="4"/>
    </xf>
    <xf numFmtId="0" fontId="20" fillId="6" borderId="0" xfId="0" applyFont="1" applyFill="1"/>
    <xf numFmtId="0" fontId="14" fillId="6" borderId="0" xfId="0" applyFont="1" applyFill="1"/>
    <xf numFmtId="0" fontId="16" fillId="6" borderId="0" xfId="0" applyFont="1" applyFill="1" applyAlignment="1">
      <alignment horizontal="left"/>
    </xf>
    <xf numFmtId="0" fontId="14" fillId="2" borderId="23" xfId="0" applyFont="1" applyFill="1" applyBorder="1" applyAlignment="1" applyProtection="1">
      <alignment horizontal="right" readingOrder="1"/>
      <protection hidden="1"/>
    </xf>
    <xf numFmtId="0" fontId="14" fillId="2" borderId="3" xfId="0" applyFont="1" applyFill="1" applyBorder="1" applyAlignment="1" applyProtection="1">
      <alignment horizontal="right" readingOrder="1"/>
      <protection hidden="1"/>
    </xf>
    <xf numFmtId="0" fontId="14" fillId="2" borderId="28" xfId="0" applyFont="1" applyFill="1" applyBorder="1" applyAlignment="1" applyProtection="1">
      <alignment horizontal="right" readingOrder="1"/>
      <protection hidden="1"/>
    </xf>
    <xf numFmtId="0" fontId="14" fillId="2" borderId="21" xfId="0" applyFont="1" applyFill="1" applyBorder="1" applyAlignment="1" applyProtection="1">
      <alignment horizontal="right" readingOrder="1"/>
      <protection hidden="1"/>
    </xf>
    <xf numFmtId="0" fontId="14" fillId="2" borderId="18" xfId="0" applyFont="1" applyFill="1" applyBorder="1" applyAlignment="1" applyProtection="1">
      <alignment horizontal="right" readingOrder="1"/>
      <protection hidden="1"/>
    </xf>
    <xf numFmtId="0" fontId="14" fillId="2" borderId="29" xfId="0" applyFont="1" applyFill="1" applyBorder="1" applyAlignment="1" applyProtection="1">
      <alignment horizontal="right" readingOrder="1"/>
      <protection hidden="1"/>
    </xf>
    <xf numFmtId="0" fontId="14" fillId="2" borderId="22" xfId="0" applyFont="1" applyFill="1" applyBorder="1" applyAlignment="1" applyProtection="1">
      <alignment horizontal="right" readingOrder="1"/>
      <protection hidden="1"/>
    </xf>
    <xf numFmtId="0" fontId="14" fillId="2" borderId="30" xfId="0" applyFont="1" applyFill="1" applyBorder="1" applyAlignment="1" applyProtection="1">
      <alignment horizontal="right" readingOrder="1"/>
      <protection hidden="1"/>
    </xf>
    <xf numFmtId="0" fontId="14" fillId="2" borderId="31" xfId="0" applyFont="1" applyFill="1" applyBorder="1" applyAlignment="1" applyProtection="1">
      <alignment horizontal="right" readingOrder="1"/>
      <protection hidden="1"/>
    </xf>
    <xf numFmtId="0" fontId="7" fillId="2" borderId="2" xfId="0" applyFont="1" applyFill="1" applyBorder="1" applyAlignment="1" applyProtection="1">
      <alignment vertical="top" wrapText="1"/>
      <protection hidden="1"/>
    </xf>
    <xf numFmtId="0" fontId="7" fillId="2" borderId="0" xfId="0" applyFont="1" applyFill="1" applyBorder="1" applyAlignment="1" applyProtection="1">
      <alignment vertical="top" wrapText="1"/>
      <protection hidden="1"/>
    </xf>
    <xf numFmtId="0" fontId="8" fillId="2" borderId="2" xfId="0" applyFont="1" applyFill="1" applyBorder="1" applyAlignment="1" applyProtection="1">
      <alignment vertical="top" wrapText="1"/>
      <protection hidden="1"/>
    </xf>
    <xf numFmtId="0" fontId="8" fillId="2" borderId="0" xfId="0" applyFont="1" applyFill="1" applyBorder="1" applyAlignment="1" applyProtection="1">
      <alignment vertical="top" wrapText="1"/>
      <protection hidden="1"/>
    </xf>
    <xf numFmtId="0" fontId="6" fillId="2" borderId="3" xfId="0" applyFont="1" applyFill="1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0" fontId="0" fillId="2" borderId="3" xfId="0" applyFill="1" applyBorder="1" applyAlignment="1" applyProtection="1">
      <alignment horizontal="right" readingOrder="1"/>
      <protection hidden="1"/>
    </xf>
    <xf numFmtId="0" fontId="0" fillId="2" borderId="28" xfId="0" applyFill="1" applyBorder="1" applyAlignment="1" applyProtection="1">
      <alignment horizontal="right" readingOrder="1"/>
      <protection hidden="1"/>
    </xf>
    <xf numFmtId="0" fontId="0" fillId="2" borderId="21" xfId="0" applyNumberFormat="1" applyFill="1" applyBorder="1" applyAlignment="1" applyProtection="1">
      <alignment horizontal="right" readingOrder="1"/>
      <protection hidden="1"/>
    </xf>
    <xf numFmtId="0" fontId="0" fillId="2" borderId="18" xfId="0" applyNumberFormat="1" applyFill="1" applyBorder="1" applyAlignment="1" applyProtection="1">
      <alignment horizontal="right" readingOrder="1"/>
      <protection hidden="1"/>
    </xf>
    <xf numFmtId="0" fontId="0" fillId="2" borderId="29" xfId="0" applyNumberFormat="1" applyFill="1" applyBorder="1" applyAlignment="1" applyProtection="1">
      <alignment horizontal="right" readingOrder="1"/>
      <protection hidden="1"/>
    </xf>
    <xf numFmtId="14" fontId="0" fillId="0" borderId="5" xfId="0" applyNumberFormat="1" applyBorder="1" applyAlignment="1" applyProtection="1">
      <alignment horizontal="left"/>
      <protection locked="0" hidden="1"/>
    </xf>
    <xf numFmtId="14" fontId="0" fillId="0" borderId="27" xfId="0" applyNumberFormat="1" applyBorder="1" applyAlignment="1" applyProtection="1">
      <alignment horizontal="left"/>
      <protection locked="0" hidden="1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14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114300</xdr:colOff>
      <xdr:row>14</xdr:row>
      <xdr:rowOff>114300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9600"/>
          <a:ext cx="43815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333375</xdr:colOff>
      <xdr:row>41</xdr:row>
      <xdr:rowOff>85725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714625"/>
          <a:ext cx="4600575" cy="413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552450</xdr:colOff>
      <xdr:row>31</xdr:row>
      <xdr:rowOff>95250</xdr:rowOff>
    </xdr:from>
    <xdr:to>
      <xdr:col>8</xdr:col>
      <xdr:colOff>285750</xdr:colOff>
      <xdr:row>37</xdr:row>
      <xdr:rowOff>19050</xdr:rowOff>
    </xdr:to>
    <xdr:cxnSp macro="">
      <xdr:nvCxnSpPr>
        <xdr:cNvPr id="11" name="Straight Arrow Connector 10"/>
        <xdr:cNvCxnSpPr/>
      </xdr:nvCxnSpPr>
      <xdr:spPr>
        <a:xfrm flipH="1" flipV="1">
          <a:off x="552450" y="5238750"/>
          <a:ext cx="4610100" cy="895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12</xdr:row>
      <xdr:rowOff>104775</xdr:rowOff>
    </xdr:from>
    <xdr:to>
      <xdr:col>8</xdr:col>
      <xdr:colOff>428625</xdr:colOff>
      <xdr:row>14</xdr:row>
      <xdr:rowOff>85725</xdr:rowOff>
    </xdr:to>
    <xdr:cxnSp macro="">
      <xdr:nvCxnSpPr>
        <xdr:cNvPr id="13" name="Straight Arrow Connector 12"/>
        <xdr:cNvCxnSpPr/>
      </xdr:nvCxnSpPr>
      <xdr:spPr>
        <a:xfrm flipH="1" flipV="1">
          <a:off x="3362325" y="2171700"/>
          <a:ext cx="1943100" cy="304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40</xdr:row>
      <xdr:rowOff>19052</xdr:rowOff>
    </xdr:from>
    <xdr:to>
      <xdr:col>8</xdr:col>
      <xdr:colOff>371475</xdr:colOff>
      <xdr:row>43</xdr:row>
      <xdr:rowOff>76200</xdr:rowOff>
    </xdr:to>
    <xdr:cxnSp macro="">
      <xdr:nvCxnSpPr>
        <xdr:cNvPr id="16" name="Straight Arrow Connector 15"/>
        <xdr:cNvCxnSpPr/>
      </xdr:nvCxnSpPr>
      <xdr:spPr>
        <a:xfrm flipH="1" flipV="1">
          <a:off x="3486150" y="6619877"/>
          <a:ext cx="1762125" cy="5429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57149</xdr:colOff>
      <xdr:row>3</xdr:row>
      <xdr:rowOff>152400</xdr:rowOff>
    </xdr:to>
    <xdr:pic>
      <xdr:nvPicPr>
        <xdr:cNvPr id="2" name="Picture 5" descr="WGB letterhea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67752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5</xdr:row>
      <xdr:rowOff>180974</xdr:rowOff>
    </xdr:to>
    <xdr:pic>
      <xdr:nvPicPr>
        <xdr:cNvPr id="2" name="Picture 5" descr="WGB letterhea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0" cy="828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98"/>
  <sheetViews>
    <sheetView tabSelected="1" topLeftCell="A54" workbookViewId="0">
      <selection activeCell="A69" sqref="A69:XFD69"/>
    </sheetView>
  </sheetViews>
  <sheetFormatPr defaultRowHeight="12.75"/>
  <cols>
    <col min="1" max="16384" width="9.140625" style="155"/>
  </cols>
  <sheetData>
    <row r="1" spans="1:9" ht="20.25">
      <c r="A1" s="161" t="s">
        <v>58</v>
      </c>
      <c r="B1" s="161"/>
      <c r="C1" s="161"/>
      <c r="D1" s="161"/>
    </row>
    <row r="2" spans="1:9" ht="15">
      <c r="A2" s="156" t="s">
        <v>59</v>
      </c>
    </row>
    <row r="15" spans="1:9">
      <c r="I15" s="157">
        <v>1</v>
      </c>
    </row>
    <row r="38" spans="1:9">
      <c r="I38" s="157">
        <v>2</v>
      </c>
    </row>
    <row r="44" spans="1:9">
      <c r="I44" s="157">
        <v>3</v>
      </c>
    </row>
    <row r="47" spans="1:9" ht="20.25">
      <c r="A47" s="161" t="s">
        <v>60</v>
      </c>
      <c r="B47" s="161"/>
      <c r="C47" s="161"/>
      <c r="D47" s="161"/>
    </row>
    <row r="48" spans="1:9" ht="15">
      <c r="A48" s="156" t="s">
        <v>61</v>
      </c>
    </row>
    <row r="49" spans="1:5" ht="15">
      <c r="A49" s="156"/>
    </row>
    <row r="50" spans="1:5" ht="15">
      <c r="A50" s="156" t="s">
        <v>62</v>
      </c>
    </row>
    <row r="51" spans="1:5" ht="15">
      <c r="A51" s="156"/>
    </row>
    <row r="52" spans="1:5" ht="15">
      <c r="A52" s="156" t="s">
        <v>63</v>
      </c>
    </row>
    <row r="53" spans="1:5" ht="15">
      <c r="A53" s="156"/>
    </row>
    <row r="54" spans="1:5" ht="15">
      <c r="A54" s="156" t="s">
        <v>64</v>
      </c>
    </row>
    <row r="55" spans="1:5" ht="15">
      <c r="A55" s="156" t="s">
        <v>79</v>
      </c>
    </row>
    <row r="56" spans="1:5" ht="15">
      <c r="A56" s="158" t="s">
        <v>87</v>
      </c>
    </row>
    <row r="57" spans="1:5" ht="15">
      <c r="A57" s="158"/>
      <c r="B57" s="160" t="s">
        <v>80</v>
      </c>
    </row>
    <row r="59" spans="1:5" ht="15">
      <c r="A59" s="156" t="s">
        <v>65</v>
      </c>
    </row>
    <row r="60" spans="1:5" ht="15">
      <c r="A60" s="156" t="s">
        <v>83</v>
      </c>
    </row>
    <row r="61" spans="1:5" ht="15">
      <c r="A61" s="156" t="s">
        <v>78</v>
      </c>
    </row>
    <row r="62" spans="1:5" ht="15">
      <c r="B62" s="156" t="s">
        <v>84</v>
      </c>
      <c r="E62" s="156"/>
    </row>
    <row r="63" spans="1:5" ht="15">
      <c r="A63" s="158" t="s">
        <v>66</v>
      </c>
    </row>
    <row r="64" spans="1:5" ht="15">
      <c r="A64" s="158" t="s">
        <v>67</v>
      </c>
    </row>
    <row r="65" spans="1:4" ht="15">
      <c r="A65" s="158" t="s">
        <v>68</v>
      </c>
    </row>
    <row r="67" spans="1:4" ht="15">
      <c r="A67" s="156" t="s">
        <v>69</v>
      </c>
    </row>
    <row r="68" spans="1:4" ht="15">
      <c r="A68" s="156" t="s">
        <v>85</v>
      </c>
    </row>
    <row r="69" spans="1:4" ht="15">
      <c r="A69" s="158" t="s">
        <v>86</v>
      </c>
    </row>
    <row r="70" spans="1:4" ht="15">
      <c r="A70" s="156" t="s">
        <v>96</v>
      </c>
    </row>
    <row r="71" spans="1:4" ht="15">
      <c r="A71" s="156" t="s">
        <v>95</v>
      </c>
    </row>
    <row r="72" spans="1:4" ht="15">
      <c r="A72" s="156" t="s">
        <v>94</v>
      </c>
    </row>
    <row r="73" spans="1:4" ht="15">
      <c r="A73" s="158" t="s">
        <v>93</v>
      </c>
    </row>
    <row r="74" spans="1:4" ht="15">
      <c r="A74" s="158" t="s">
        <v>92</v>
      </c>
    </row>
    <row r="77" spans="1:4" ht="20.25">
      <c r="A77" s="161" t="s">
        <v>70</v>
      </c>
      <c r="B77" s="161"/>
      <c r="C77" s="161"/>
      <c r="D77" s="161"/>
    </row>
    <row r="78" spans="1:4" ht="15">
      <c r="A78" s="156" t="s">
        <v>91</v>
      </c>
    </row>
    <row r="80" spans="1:4" ht="15">
      <c r="A80" s="159" t="s">
        <v>32</v>
      </c>
    </row>
    <row r="81" spans="1:1" ht="15">
      <c r="A81" s="156" t="s">
        <v>81</v>
      </c>
    </row>
    <row r="82" spans="1:1">
      <c r="A82" s="160" t="s">
        <v>82</v>
      </c>
    </row>
    <row r="84" spans="1:1" ht="15">
      <c r="A84" s="159" t="s">
        <v>33</v>
      </c>
    </row>
    <row r="85" spans="1:1" ht="15">
      <c r="A85" s="156" t="s">
        <v>71</v>
      </c>
    </row>
    <row r="86" spans="1:1" ht="15">
      <c r="A86" s="156" t="s">
        <v>90</v>
      </c>
    </row>
    <row r="88" spans="1:1" ht="15">
      <c r="A88" s="159" t="s">
        <v>34</v>
      </c>
    </row>
    <row r="89" spans="1:1" ht="15">
      <c r="A89" s="156" t="s">
        <v>72</v>
      </c>
    </row>
    <row r="90" spans="1:1" ht="15">
      <c r="A90" s="156" t="s">
        <v>73</v>
      </c>
    </row>
    <row r="91" spans="1:1" ht="15">
      <c r="A91" s="156" t="s">
        <v>89</v>
      </c>
    </row>
    <row r="92" spans="1:1" ht="15">
      <c r="A92" s="156" t="s">
        <v>88</v>
      </c>
    </row>
    <row r="94" spans="1:1" ht="15">
      <c r="A94" s="159" t="s">
        <v>39</v>
      </c>
    </row>
    <row r="95" spans="1:1" ht="15">
      <c r="A95" s="156" t="s">
        <v>74</v>
      </c>
    </row>
    <row r="96" spans="1:1" ht="15">
      <c r="A96" s="156" t="s">
        <v>75</v>
      </c>
    </row>
    <row r="97" spans="1:1" ht="15">
      <c r="A97" s="156" t="s">
        <v>76</v>
      </c>
    </row>
    <row r="98" spans="1:1" ht="15">
      <c r="A98" s="156" t="s">
        <v>77</v>
      </c>
    </row>
  </sheetData>
  <mergeCells count="3">
    <mergeCell ref="A1:D1"/>
    <mergeCell ref="A47:D47"/>
    <mergeCell ref="A77:D77"/>
  </mergeCells>
  <pageMargins left="0.7" right="0.7" top="0.75" bottom="0.75" header="0.3" footer="0.3"/>
  <pageSetup paperSize="5" orientation="portrait" horizontalDpi="12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47"/>
  <sheetViews>
    <sheetView showGridLines="0" workbookViewId="0">
      <selection activeCell="B6" sqref="B6:C6"/>
    </sheetView>
  </sheetViews>
  <sheetFormatPr defaultRowHeight="12.75"/>
  <cols>
    <col min="1" max="1" width="21.28515625" style="75" customWidth="1"/>
    <col min="2" max="2" width="42.140625" style="76" customWidth="1"/>
    <col min="3" max="3" width="13.28515625" style="25" bestFit="1" customWidth="1"/>
    <col min="4" max="4" width="19.5703125" style="25" bestFit="1" customWidth="1"/>
    <col min="5" max="5" width="10" style="77" bestFit="1" customWidth="1"/>
    <col min="6" max="6" width="10.7109375" style="78" customWidth="1"/>
    <col min="7" max="7" width="30.140625" style="25" bestFit="1" customWidth="1"/>
    <col min="8" max="8" width="13" style="78" bestFit="1" customWidth="1"/>
    <col min="9" max="16384" width="9.140625" style="25"/>
  </cols>
  <sheetData>
    <row r="1" spans="1:10">
      <c r="A1" s="20"/>
      <c r="B1" s="21"/>
      <c r="C1" s="22"/>
      <c r="D1" s="22"/>
      <c r="E1" s="23"/>
      <c r="F1" s="24"/>
      <c r="G1" s="22"/>
      <c r="H1" s="24"/>
      <c r="I1" s="122"/>
      <c r="J1" s="101"/>
    </row>
    <row r="2" spans="1:10">
      <c r="A2" s="171"/>
      <c r="B2" s="172"/>
      <c r="C2" s="26"/>
      <c r="D2" s="26"/>
      <c r="E2" s="27"/>
      <c r="F2" s="28"/>
      <c r="G2" s="29"/>
      <c r="H2" s="29"/>
      <c r="I2" s="122"/>
    </row>
    <row r="3" spans="1:10" ht="16.5" customHeight="1">
      <c r="A3" s="173"/>
      <c r="B3" s="174"/>
      <c r="C3" s="26"/>
      <c r="D3" s="26"/>
      <c r="E3" s="30"/>
      <c r="F3" s="31"/>
      <c r="G3" s="32"/>
      <c r="H3" s="32"/>
      <c r="I3" s="122"/>
    </row>
    <row r="4" spans="1:10" ht="12.75" customHeight="1">
      <c r="A4" s="33"/>
      <c r="B4" s="175"/>
      <c r="C4" s="175"/>
      <c r="D4" s="34"/>
      <c r="E4" s="35"/>
      <c r="F4" s="36"/>
      <c r="G4" s="37"/>
      <c r="H4" s="38"/>
      <c r="I4" s="122"/>
    </row>
    <row r="5" spans="1:10" ht="13.5" hidden="1" customHeight="1">
      <c r="A5" s="133"/>
      <c r="B5" s="134"/>
      <c r="C5" s="135"/>
      <c r="D5" s="135"/>
      <c r="E5" s="136"/>
      <c r="F5" s="137"/>
      <c r="G5" s="138"/>
      <c r="H5" s="139"/>
    </row>
    <row r="6" spans="1:10">
      <c r="A6" s="126" t="s">
        <v>0</v>
      </c>
      <c r="B6" s="183"/>
      <c r="C6" s="184"/>
      <c r="D6" s="176" t="s">
        <v>36</v>
      </c>
      <c r="E6" s="177"/>
      <c r="F6" s="125">
        <v>600</v>
      </c>
      <c r="G6" s="123" t="s">
        <v>41</v>
      </c>
      <c r="H6" s="131">
        <f>IF(F6&lt;11,"Not Eligible",IF(F6&lt;50,2900,IF(F6&lt;200,5200,6300)))</f>
        <v>6300</v>
      </c>
    </row>
    <row r="7" spans="1:10" ht="12" customHeight="1" thickBot="1">
      <c r="A7" s="1" t="s">
        <v>24</v>
      </c>
      <c r="B7" s="124" t="s">
        <v>25</v>
      </c>
      <c r="C7" s="130" t="s">
        <v>37</v>
      </c>
      <c r="D7" s="2" t="s">
        <v>38</v>
      </c>
      <c r="E7" s="3" t="s">
        <v>35</v>
      </c>
      <c r="F7" s="154" t="s">
        <v>53</v>
      </c>
      <c r="G7" s="18" t="s">
        <v>29</v>
      </c>
      <c r="H7" s="6"/>
    </row>
    <row r="8" spans="1:10" ht="11.25" customHeight="1" thickBot="1">
      <c r="A8" s="141" t="s">
        <v>42</v>
      </c>
      <c r="B8" s="8"/>
      <c r="C8" s="7"/>
      <c r="D8" s="5" t="s">
        <v>1</v>
      </c>
      <c r="E8" s="9"/>
      <c r="F8" s="10"/>
      <c r="G8" s="127" t="s">
        <v>30</v>
      </c>
      <c r="H8" s="12"/>
    </row>
    <row r="9" spans="1:10">
      <c r="A9" s="79"/>
      <c r="B9" s="80" t="s">
        <v>2</v>
      </c>
      <c r="C9" s="81"/>
      <c r="D9" s="82"/>
      <c r="E9" s="83">
        <v>2</v>
      </c>
      <c r="F9" s="84">
        <v>200</v>
      </c>
      <c r="G9" s="85"/>
      <c r="H9" s="39">
        <f>E9*F9</f>
        <v>400</v>
      </c>
    </row>
    <row r="10" spans="1:10">
      <c r="A10" s="95"/>
      <c r="B10" s="117" t="s">
        <v>26</v>
      </c>
      <c r="C10" s="96"/>
      <c r="D10" s="118"/>
      <c r="E10" s="97">
        <v>6</v>
      </c>
      <c r="F10" s="119">
        <v>200</v>
      </c>
      <c r="G10" s="87"/>
      <c r="H10" s="39">
        <f>E10*F10</f>
        <v>1200</v>
      </c>
    </row>
    <row r="11" spans="1:10" ht="13.5" thickBot="1">
      <c r="A11" s="40"/>
      <c r="B11" s="41"/>
      <c r="C11" s="42"/>
      <c r="D11" s="42"/>
      <c r="E11" s="43"/>
      <c r="F11" s="44"/>
      <c r="G11" s="4"/>
      <c r="H11" s="14">
        <f>SUM(H8:H10)</f>
        <v>1600</v>
      </c>
    </row>
    <row r="12" spans="1:10" ht="11.25" customHeight="1" thickBot="1">
      <c r="A12" s="45" t="s">
        <v>43</v>
      </c>
      <c r="B12" s="46"/>
      <c r="C12" s="47"/>
      <c r="D12" s="47"/>
      <c r="E12" s="48"/>
      <c r="F12" s="10"/>
      <c r="G12" s="127" t="s">
        <v>30</v>
      </c>
      <c r="H12" s="11"/>
    </row>
    <row r="13" spans="1:10">
      <c r="A13" s="79"/>
      <c r="B13" s="92" t="s">
        <v>28</v>
      </c>
      <c r="C13" s="81"/>
      <c r="D13" s="82"/>
      <c r="E13" s="83">
        <v>2</v>
      </c>
      <c r="F13" s="84">
        <v>200</v>
      </c>
      <c r="G13" s="85"/>
      <c r="H13" s="39">
        <f t="shared" ref="H13:H18" si="0">E13*F13</f>
        <v>400</v>
      </c>
    </row>
    <row r="14" spans="1:10">
      <c r="A14" s="79"/>
      <c r="B14" s="92" t="s">
        <v>3</v>
      </c>
      <c r="C14" s="81"/>
      <c r="D14" s="82"/>
      <c r="E14" s="83">
        <v>2</v>
      </c>
      <c r="F14" s="86">
        <v>200</v>
      </c>
      <c r="G14" s="87"/>
      <c r="H14" s="39">
        <f t="shared" si="0"/>
        <v>400</v>
      </c>
    </row>
    <row r="15" spans="1:10">
      <c r="A15" s="79"/>
      <c r="B15" s="92" t="s">
        <v>4</v>
      </c>
      <c r="C15" s="81"/>
      <c r="D15" s="82"/>
      <c r="E15" s="83"/>
      <c r="F15" s="86"/>
      <c r="G15" s="87"/>
      <c r="H15" s="39">
        <f t="shared" si="0"/>
        <v>0</v>
      </c>
    </row>
    <row r="16" spans="1:10" ht="12" customHeight="1">
      <c r="A16" s="79"/>
      <c r="B16" s="92" t="s">
        <v>27</v>
      </c>
      <c r="C16" s="81"/>
      <c r="D16" s="82"/>
      <c r="E16" s="83"/>
      <c r="F16" s="86"/>
      <c r="G16" s="87"/>
      <c r="H16" s="39">
        <f t="shared" si="0"/>
        <v>0</v>
      </c>
    </row>
    <row r="17" spans="1:8" ht="12" customHeight="1">
      <c r="A17" s="79"/>
      <c r="B17" s="92" t="s">
        <v>5</v>
      </c>
      <c r="C17" s="81"/>
      <c r="D17" s="82"/>
      <c r="E17" s="83"/>
      <c r="F17" s="83"/>
      <c r="G17" s="87"/>
      <c r="H17" s="39">
        <f t="shared" si="0"/>
        <v>0</v>
      </c>
    </row>
    <row r="18" spans="1:8" ht="12" customHeight="1">
      <c r="A18" s="88"/>
      <c r="B18" s="89"/>
      <c r="C18" s="90"/>
      <c r="D18" s="90"/>
      <c r="E18" s="91"/>
      <c r="F18" s="83"/>
      <c r="G18" s="121"/>
      <c r="H18" s="39">
        <f t="shared" si="0"/>
        <v>0</v>
      </c>
    </row>
    <row r="19" spans="1:8" ht="12" customHeight="1" thickBot="1">
      <c r="A19" s="40"/>
      <c r="B19" s="41"/>
      <c r="C19" s="42"/>
      <c r="D19" s="42"/>
      <c r="E19" s="43"/>
      <c r="F19" s="44"/>
      <c r="G19" s="4"/>
      <c r="H19" s="14">
        <f>SUM(H12:H18)</f>
        <v>800</v>
      </c>
    </row>
    <row r="20" spans="1:8" ht="11.25" customHeight="1" thickBot="1">
      <c r="A20" s="45" t="s">
        <v>44</v>
      </c>
      <c r="B20" s="46"/>
      <c r="C20" s="47"/>
      <c r="D20" s="47"/>
      <c r="E20" s="48"/>
      <c r="F20" s="49"/>
      <c r="G20" s="127" t="s">
        <v>30</v>
      </c>
      <c r="H20" s="11"/>
    </row>
    <row r="21" spans="1:8">
      <c r="A21" s="79"/>
      <c r="B21" s="93" t="s">
        <v>10</v>
      </c>
      <c r="C21" s="81"/>
      <c r="D21" s="82"/>
      <c r="E21" s="83">
        <v>3</v>
      </c>
      <c r="F21" s="94">
        <v>200</v>
      </c>
      <c r="G21" s="85"/>
      <c r="H21" s="39">
        <f t="shared" ref="H21:H26" si="1">E21*F21</f>
        <v>600</v>
      </c>
    </row>
    <row r="22" spans="1:8">
      <c r="A22" s="79"/>
      <c r="B22" s="92" t="s">
        <v>9</v>
      </c>
      <c r="C22" s="81"/>
      <c r="D22" s="82"/>
      <c r="E22" s="83">
        <v>3</v>
      </c>
      <c r="F22" s="94">
        <v>200</v>
      </c>
      <c r="G22" s="87"/>
      <c r="H22" s="39">
        <f t="shared" si="1"/>
        <v>600</v>
      </c>
    </row>
    <row r="23" spans="1:8">
      <c r="A23" s="79"/>
      <c r="B23" s="92" t="s">
        <v>6</v>
      </c>
      <c r="C23" s="81"/>
      <c r="D23" s="82"/>
      <c r="E23" s="83">
        <v>11</v>
      </c>
      <c r="F23" s="94">
        <v>200</v>
      </c>
      <c r="G23" s="120"/>
      <c r="H23" s="146">
        <f t="shared" si="1"/>
        <v>2200</v>
      </c>
    </row>
    <row r="24" spans="1:8">
      <c r="A24" s="79"/>
      <c r="B24" s="92" t="s">
        <v>7</v>
      </c>
      <c r="C24" s="81"/>
      <c r="D24" s="82"/>
      <c r="E24" s="83">
        <v>1</v>
      </c>
      <c r="F24" s="94">
        <v>200</v>
      </c>
      <c r="G24" s="149"/>
      <c r="H24" s="146">
        <f t="shared" si="1"/>
        <v>200</v>
      </c>
    </row>
    <row r="25" spans="1:8">
      <c r="A25" s="145"/>
      <c r="B25" s="93" t="s">
        <v>8</v>
      </c>
      <c r="C25" s="96"/>
      <c r="D25" s="142"/>
      <c r="E25" s="97"/>
      <c r="F25" s="98"/>
      <c r="G25" s="121"/>
      <c r="H25" s="147">
        <f t="shared" si="1"/>
        <v>0</v>
      </c>
    </row>
    <row r="26" spans="1:8">
      <c r="A26" s="25"/>
      <c r="B26" s="99" t="s">
        <v>22</v>
      </c>
      <c r="C26" s="81"/>
      <c r="D26" s="81"/>
      <c r="E26" s="144"/>
      <c r="F26" s="86"/>
      <c r="G26" s="120"/>
      <c r="H26" s="148">
        <f t="shared" si="1"/>
        <v>0</v>
      </c>
    </row>
    <row r="27" spans="1:8" ht="13.5" thickBot="1">
      <c r="A27" s="46"/>
      <c r="B27" s="46"/>
      <c r="C27" s="46"/>
      <c r="D27" s="46"/>
      <c r="E27" s="46"/>
      <c r="F27" s="46"/>
      <c r="G27" s="151"/>
      <c r="H27" s="152">
        <f>SUM(H20:H26)</f>
        <v>3600</v>
      </c>
    </row>
    <row r="28" spans="1:8" ht="11.25" customHeight="1" thickBot="1">
      <c r="A28" s="143" t="s">
        <v>45</v>
      </c>
      <c r="B28" s="46"/>
      <c r="C28" s="46"/>
      <c r="D28" s="46"/>
      <c r="E28" s="46"/>
      <c r="F28" s="46"/>
      <c r="G28" s="127" t="s">
        <v>30</v>
      </c>
      <c r="H28" s="11"/>
    </row>
    <row r="29" spans="1:8" ht="13.5" thickBot="1">
      <c r="A29" s="25"/>
      <c r="B29" s="92" t="s">
        <v>47</v>
      </c>
      <c r="C29" s="81"/>
      <c r="D29" s="81"/>
      <c r="E29" s="144"/>
      <c r="F29" s="86"/>
      <c r="G29" s="120"/>
      <c r="H29" s="153">
        <f>E29*F29</f>
        <v>0</v>
      </c>
    </row>
    <row r="30" spans="1:8" ht="13.5" thickBot="1">
      <c r="A30" s="46"/>
      <c r="B30" s="46"/>
      <c r="C30" s="46"/>
      <c r="D30" s="46"/>
      <c r="E30" s="46"/>
      <c r="F30" s="46"/>
      <c r="G30" s="127" t="s">
        <v>30</v>
      </c>
      <c r="H30" s="11"/>
    </row>
    <row r="31" spans="1:8" ht="11.25" customHeight="1">
      <c r="A31" s="143" t="s">
        <v>46</v>
      </c>
      <c r="B31" s="92" t="s">
        <v>48</v>
      </c>
      <c r="C31" s="81"/>
      <c r="D31" s="81"/>
      <c r="E31" s="144"/>
      <c r="F31" s="86"/>
      <c r="G31" s="121"/>
      <c r="H31" s="153">
        <f>E31*F21</f>
        <v>0</v>
      </c>
    </row>
    <row r="32" spans="1:8" ht="13.5" thickBot="1">
      <c r="A32" s="50"/>
      <c r="B32" s="51"/>
      <c r="C32" s="52"/>
      <c r="D32" s="52"/>
      <c r="E32" s="53"/>
      <c r="F32" s="54"/>
      <c r="G32" s="4"/>
      <c r="H32" s="14">
        <f>H29+H31</f>
        <v>0</v>
      </c>
    </row>
    <row r="33" spans="1:8" ht="11.25" customHeight="1">
      <c r="A33" s="45" t="s">
        <v>49</v>
      </c>
      <c r="B33" s="55" t="s">
        <v>23</v>
      </c>
      <c r="C33" s="56"/>
      <c r="D33" s="47"/>
      <c r="E33" s="57"/>
      <c r="F33" s="58"/>
      <c r="G33" s="128" t="s">
        <v>30</v>
      </c>
      <c r="H33" s="13"/>
    </row>
    <row r="34" spans="1:8">
      <c r="A34" s="79"/>
      <c r="B34" s="92" t="s">
        <v>11</v>
      </c>
      <c r="C34" s="81"/>
      <c r="D34" s="82"/>
      <c r="E34" s="9"/>
      <c r="F34" s="129">
        <v>200</v>
      </c>
      <c r="G34" s="120"/>
      <c r="H34" s="100">
        <v>1</v>
      </c>
    </row>
    <row r="35" spans="1:8">
      <c r="A35" s="79"/>
      <c r="B35" s="92"/>
      <c r="C35" s="81"/>
      <c r="D35" s="82"/>
      <c r="E35" s="9"/>
      <c r="F35" s="129">
        <v>200</v>
      </c>
      <c r="G35" s="120"/>
      <c r="H35" s="100">
        <v>1</v>
      </c>
    </row>
    <row r="36" spans="1:8">
      <c r="A36" s="79"/>
      <c r="B36" s="92"/>
      <c r="C36" s="81"/>
      <c r="D36" s="82"/>
      <c r="E36" s="9"/>
      <c r="F36" s="129">
        <v>200</v>
      </c>
      <c r="G36" s="120"/>
      <c r="H36" s="100">
        <v>5</v>
      </c>
    </row>
    <row r="37" spans="1:8">
      <c r="A37" s="79"/>
      <c r="B37" s="92"/>
      <c r="C37" s="81"/>
      <c r="D37" s="82"/>
      <c r="E37" s="9"/>
      <c r="F37" s="129">
        <v>200</v>
      </c>
      <c r="G37" s="120"/>
      <c r="H37" s="100">
        <v>5</v>
      </c>
    </row>
    <row r="38" spans="1:8">
      <c r="A38" s="79"/>
      <c r="B38" s="92"/>
      <c r="C38" s="81"/>
      <c r="D38" s="82"/>
      <c r="E38" s="9"/>
      <c r="F38" s="129">
        <v>200</v>
      </c>
      <c r="G38" s="120"/>
      <c r="H38" s="100">
        <v>0</v>
      </c>
    </row>
    <row r="39" spans="1:8" ht="13.5" thickBot="1">
      <c r="A39" s="79"/>
      <c r="B39" s="92"/>
      <c r="C39" s="81"/>
      <c r="D39" s="82"/>
      <c r="E39" s="9"/>
      <c r="F39" s="129">
        <v>200</v>
      </c>
      <c r="G39" s="87"/>
      <c r="H39" s="100">
        <v>0</v>
      </c>
    </row>
    <row r="40" spans="1:8" ht="13.5" thickBot="1">
      <c r="A40" s="59"/>
      <c r="B40" s="60"/>
      <c r="C40" s="61"/>
      <c r="D40" s="61"/>
      <c r="E40" s="62"/>
      <c r="F40" s="63"/>
      <c r="G40" s="140" t="s">
        <v>40</v>
      </c>
      <c r="H40" s="15">
        <f>SUM(H34:H39)</f>
        <v>12</v>
      </c>
    </row>
    <row r="41" spans="1:8" ht="13.5" thickBot="1">
      <c r="A41" s="64"/>
      <c r="B41" s="65"/>
      <c r="C41" s="66"/>
      <c r="D41" s="66"/>
      <c r="E41" s="67"/>
      <c r="F41" s="68"/>
      <c r="G41" s="150" t="s">
        <v>51</v>
      </c>
      <c r="H41" s="16">
        <f>H40*200</f>
        <v>2400</v>
      </c>
    </row>
    <row r="42" spans="1:8" ht="13.5" thickBot="1">
      <c r="A42" s="69"/>
      <c r="B42" s="70"/>
      <c r="C42" s="71"/>
      <c r="D42" s="71"/>
      <c r="E42" s="162" t="s">
        <v>50</v>
      </c>
      <c r="F42" s="178"/>
      <c r="G42" s="179"/>
      <c r="H42" s="17">
        <f>H11+H19+H27+H32</f>
        <v>6000</v>
      </c>
    </row>
    <row r="43" spans="1:8" ht="13.5" thickBot="1">
      <c r="A43" s="72"/>
      <c r="B43" s="73"/>
      <c r="C43" s="74"/>
      <c r="D43" s="74"/>
      <c r="E43" s="180" t="s">
        <v>54</v>
      </c>
      <c r="F43" s="181"/>
      <c r="G43" s="182"/>
      <c r="H43" s="17">
        <f>SUM(H41:H42)</f>
        <v>8400</v>
      </c>
    </row>
    <row r="44" spans="1:8" ht="13.5" hidden="1" thickBot="1">
      <c r="G44" s="19" t="s">
        <v>12</v>
      </c>
      <c r="H44" s="78">
        <f>H43*0.25</f>
        <v>2100</v>
      </c>
    </row>
    <row r="45" spans="1:8" ht="13.5" thickBot="1">
      <c r="E45" s="162" t="s">
        <v>55</v>
      </c>
      <c r="F45" s="163"/>
      <c r="G45" s="164"/>
      <c r="H45" s="17">
        <f>IF(F6&gt;10,IF(H43&lt;=H6/0.75,H43*0.75,H6),"Not Eligible")</f>
        <v>6300</v>
      </c>
    </row>
    <row r="46" spans="1:8" ht="13.5" thickBot="1">
      <c r="E46" s="165" t="s">
        <v>52</v>
      </c>
      <c r="F46" s="166"/>
      <c r="G46" s="167"/>
      <c r="H46" s="17">
        <f>IF(F6&gt;10,IF(H43&lt;=H6/0.75,H43*0.25,H43-H45),"Not Eligible")</f>
        <v>2100</v>
      </c>
    </row>
    <row r="47" spans="1:8" ht="13.5" thickBot="1">
      <c r="E47" s="168" t="s">
        <v>31</v>
      </c>
      <c r="F47" s="169"/>
      <c r="G47" s="170"/>
      <c r="H47" s="17">
        <f>IF(F6&gt;10,H6-H45,"Not Eligible")</f>
        <v>0</v>
      </c>
    </row>
  </sheetData>
  <sheetProtection sheet="1" objects="1" scenarios="1" selectLockedCells="1"/>
  <protectedRanges>
    <protectedRange password="CAD3" sqref="A34:D39 A13:F18 H34:H39 G6:H6 A9:F10 A5:F6 C21:F31 A28 A31 A21:B25" name="Range2"/>
  </protectedRanges>
  <mergeCells count="10">
    <mergeCell ref="E45:G45"/>
    <mergeCell ref="E46:G46"/>
    <mergeCell ref="E47:G47"/>
    <mergeCell ref="A2:B2"/>
    <mergeCell ref="A3:B3"/>
    <mergeCell ref="B4:C4"/>
    <mergeCell ref="D6:E6"/>
    <mergeCell ref="E42:G42"/>
    <mergeCell ref="E43:G43"/>
    <mergeCell ref="B6:C6"/>
  </mergeCells>
  <phoneticPr fontId="1" type="noConversion"/>
  <dataValidations xWindow="372" yWindow="286" count="1">
    <dataValidation allowBlank="1" showErrorMessage="1" sqref="B6:C6"/>
  </dataValidations>
  <printOptions horizontalCentered="1" verticalCentered="1"/>
  <pageMargins left="0" right="0" top="1" bottom="1" header="0.5" footer="0.5"/>
  <pageSetup scale="80" orientation="landscape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5:O41"/>
  <sheetViews>
    <sheetView workbookViewId="0">
      <selection activeCell="A7" sqref="A7"/>
    </sheetView>
  </sheetViews>
  <sheetFormatPr defaultRowHeight="12.75"/>
  <sheetData>
    <row r="5" spans="1:15" hidden="1"/>
    <row r="6" spans="1:15" ht="14.25" customHeight="1"/>
    <row r="7" spans="1:15">
      <c r="A7" s="115" t="s">
        <v>32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1:15">
      <c r="A8" s="107"/>
      <c r="O8" s="103"/>
    </row>
    <row r="9" spans="1:15">
      <c r="A9" s="191" t="s">
        <v>17</v>
      </c>
      <c r="B9" s="192"/>
      <c r="C9" s="192"/>
      <c r="D9" s="192"/>
      <c r="F9" s="109" t="s">
        <v>16</v>
      </c>
      <c r="G9" s="188">
        <f>Actual_Invoice!H6</f>
        <v>6300</v>
      </c>
      <c r="H9" s="188"/>
      <c r="O9" s="103"/>
    </row>
    <row r="10" spans="1:15">
      <c r="A10" s="193" t="s">
        <v>18</v>
      </c>
      <c r="B10" s="194"/>
      <c r="C10" s="194"/>
      <c r="D10" s="194"/>
      <c r="O10" s="103"/>
    </row>
    <row r="11" spans="1:15">
      <c r="A11" s="193" t="s">
        <v>13</v>
      </c>
      <c r="B11" s="194"/>
      <c r="C11" s="194"/>
      <c r="D11" s="194"/>
      <c r="O11" s="103"/>
    </row>
    <row r="12" spans="1:15">
      <c r="A12" s="193" t="s">
        <v>14</v>
      </c>
      <c r="B12" s="194"/>
      <c r="C12" s="194"/>
      <c r="D12" s="194"/>
      <c r="O12" s="103"/>
    </row>
    <row r="13" spans="1:15">
      <c r="A13" s="185" t="s">
        <v>15</v>
      </c>
      <c r="B13" s="186"/>
      <c r="C13" s="186"/>
      <c r="D13" s="186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4"/>
    </row>
    <row r="15" spans="1:15">
      <c r="A15" s="116" t="s">
        <v>33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1"/>
    </row>
    <row r="16" spans="1:15">
      <c r="A16" s="107"/>
      <c r="O16" s="112"/>
    </row>
    <row r="17" spans="1:15">
      <c r="A17" s="108" t="s">
        <v>54</v>
      </c>
      <c r="F17" s="109" t="s">
        <v>16</v>
      </c>
      <c r="G17" s="188">
        <f>Actual_Invoice!H43</f>
        <v>8400</v>
      </c>
      <c r="H17" s="188"/>
      <c r="O17" s="103"/>
    </row>
    <row r="18" spans="1:15">
      <c r="A18" s="108"/>
      <c r="F18" s="109"/>
      <c r="G18" s="132"/>
      <c r="H18" s="132"/>
      <c r="O18" s="103"/>
    </row>
    <row r="19" spans="1:15">
      <c r="A19" s="108" t="s">
        <v>55</v>
      </c>
      <c r="F19" s="109" t="s">
        <v>16</v>
      </c>
      <c r="G19" s="188">
        <f>Actual_Invoice!H45</f>
        <v>6300</v>
      </c>
      <c r="H19" s="188"/>
      <c r="O19" s="103"/>
    </row>
    <row r="20" spans="1:15">
      <c r="A20" s="113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4"/>
    </row>
    <row r="22" spans="1:15">
      <c r="A22" s="116" t="s">
        <v>34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1"/>
    </row>
    <row r="23" spans="1:15">
      <c r="A23" s="107"/>
      <c r="O23" s="112"/>
    </row>
    <row r="24" spans="1:15">
      <c r="A24" s="108" t="s">
        <v>21</v>
      </c>
      <c r="F24" s="109" t="s">
        <v>16</v>
      </c>
      <c r="G24" s="188">
        <f>Actual_Invoice!H43</f>
        <v>8400</v>
      </c>
      <c r="H24" s="188"/>
      <c r="O24" s="103"/>
    </row>
    <row r="25" spans="1:15">
      <c r="A25" s="107"/>
      <c r="O25" s="103"/>
    </row>
    <row r="26" spans="1:15">
      <c r="A26" s="108" t="s">
        <v>20</v>
      </c>
      <c r="F26" s="109" t="s">
        <v>16</v>
      </c>
      <c r="G26" s="188">
        <f>IF(G24&gt;G9/0.75,G9,IF(G24*0.25&gt;G17,G17,G24*0.75))</f>
        <v>6300</v>
      </c>
      <c r="H26" s="188"/>
      <c r="O26" s="103"/>
    </row>
    <row r="27" spans="1:15">
      <c r="A27" s="107"/>
      <c r="O27" s="103"/>
    </row>
    <row r="28" spans="1:15">
      <c r="A28" s="108" t="s">
        <v>19</v>
      </c>
      <c r="F28" s="109" t="s">
        <v>16</v>
      </c>
      <c r="G28" s="188">
        <f>G24-G26</f>
        <v>2100</v>
      </c>
      <c r="H28" s="188"/>
      <c r="O28" s="103"/>
    </row>
    <row r="29" spans="1:15">
      <c r="A29" s="113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4"/>
    </row>
    <row r="31" spans="1:15">
      <c r="A31" s="116" t="s">
        <v>39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1"/>
    </row>
    <row r="32" spans="1:15">
      <c r="A32" s="114"/>
      <c r="O32" s="112"/>
    </row>
    <row r="33" spans="1:15">
      <c r="A33" s="108" t="s">
        <v>56</v>
      </c>
      <c r="F33" s="109" t="s">
        <v>16</v>
      </c>
      <c r="G33" s="188">
        <f>G9</f>
        <v>6300</v>
      </c>
      <c r="H33" s="188"/>
      <c r="O33" s="103"/>
    </row>
    <row r="34" spans="1:15">
      <c r="A34" s="107"/>
      <c r="O34" s="103"/>
    </row>
    <row r="35" spans="1:15">
      <c r="A35" s="108" t="s">
        <v>20</v>
      </c>
      <c r="F35" s="109" t="s">
        <v>16</v>
      </c>
      <c r="G35" s="188">
        <f>G19</f>
        <v>6300</v>
      </c>
      <c r="H35" s="188"/>
      <c r="O35" s="103"/>
    </row>
    <row r="36" spans="1:15">
      <c r="A36" s="107"/>
      <c r="O36" s="103"/>
    </row>
    <row r="37" spans="1:15">
      <c r="A37" s="108" t="s">
        <v>57</v>
      </c>
      <c r="F37" s="109" t="s">
        <v>16</v>
      </c>
      <c r="G37" s="189">
        <f>G33-G35</f>
        <v>0</v>
      </c>
      <c r="H37" s="190"/>
      <c r="O37" s="103"/>
    </row>
    <row r="38" spans="1:15">
      <c r="A38" s="113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4"/>
    </row>
    <row r="41" spans="1:15">
      <c r="K41" s="187"/>
      <c r="L41" s="187"/>
    </row>
  </sheetData>
  <sheetProtection sheet="1" objects="1" scenarios="1" selectLockedCells="1"/>
  <mergeCells count="15">
    <mergeCell ref="G9:H9"/>
    <mergeCell ref="A9:D9"/>
    <mergeCell ref="A10:D10"/>
    <mergeCell ref="A11:D11"/>
    <mergeCell ref="A12:D12"/>
    <mergeCell ref="A13:D13"/>
    <mergeCell ref="K41:L41"/>
    <mergeCell ref="G17:H17"/>
    <mergeCell ref="G28:H28"/>
    <mergeCell ref="G26:H26"/>
    <mergeCell ref="G24:H24"/>
    <mergeCell ref="G33:H33"/>
    <mergeCell ref="G35:H35"/>
    <mergeCell ref="G19:H19"/>
    <mergeCell ref="G37:H37"/>
  </mergeCells>
  <phoneticPr fontId="1" type="noConversion"/>
  <printOptions horizontalCentered="1" verticalCentered="1"/>
  <pageMargins left="0.75" right="0.75" top="1" bottom="1" header="0.5" footer="0.5"/>
  <pageSetup scale="85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Actual_Invoice</vt:lpstr>
      <vt:lpstr>Summary</vt:lpstr>
    </vt:vector>
  </TitlesOfParts>
  <Company>BWC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a76890</dc:creator>
  <cp:lastModifiedBy>a73603</cp:lastModifiedBy>
  <cp:lastPrinted>2012-09-06T16:51:06Z</cp:lastPrinted>
  <dcterms:created xsi:type="dcterms:W3CDTF">2004-12-13T16:10:02Z</dcterms:created>
  <dcterms:modified xsi:type="dcterms:W3CDTF">2012-09-17T12:14:20Z</dcterms:modified>
</cp:coreProperties>
</file>